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bookViews>
    <workbookView xWindow="-120" yWindow="-120" windowWidth="29040" windowHeight="15720" activeTab="0"/>
  </bookViews>
  <sheets>
    <sheet name="Ūdens bilance_1.pielikums" sheetId="1" r:id="rId3"/>
  </sheets>
  <definedNames>
    <definedName name="_xlnm.Print_Area" localSheetId="0">'Ūdens bilance_1.pielikums'!$A$1:$AR$27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0" i="1" l="1"/>
</calcChain>
</file>

<file path=xl/sharedStrings.xml><?xml version="1.0" encoding="utf-8"?>
<sst xmlns="http://schemas.openxmlformats.org/spreadsheetml/2006/main" count="135" uniqueCount="53">
  <si>
    <t>1.pielikums</t>
  </si>
  <si>
    <t>Ludzas novada pašvaldības komunālo saimniecību ūdens un notekūdeņu bilance pārskata gada (2025. gads) faktiskais apjoms un tarifu projektā plānotais apjoms, m3</t>
  </si>
  <si>
    <t>Informācija par ūdens apjomiem centralizētajā ūdensapgādes sistēmā</t>
  </si>
  <si>
    <t>Blontu pagasts</t>
  </si>
  <si>
    <t>Briģu pagasts</t>
  </si>
  <si>
    <t>Ciblas pagasts</t>
  </si>
  <si>
    <t>Cirmas pagasts</t>
  </si>
  <si>
    <t>Goliševas pagasts</t>
  </si>
  <si>
    <t>Isnaudas pagasts</t>
  </si>
  <si>
    <t>Istras pagasts</t>
  </si>
  <si>
    <t>Lauderu pagasts</t>
  </si>
  <si>
    <t>Līdumnieku pagasts</t>
  </si>
  <si>
    <t>Malnavas pagasts</t>
  </si>
  <si>
    <t>Mežvidu pagasts</t>
  </si>
  <si>
    <t>Mērdzenes pagasts</t>
  </si>
  <si>
    <t>Nirzas pagasts</t>
  </si>
  <si>
    <t>Ņukšu pagasts</t>
  </si>
  <si>
    <t>Pasienes pagasts</t>
  </si>
  <si>
    <t>Pildas pagasts</t>
  </si>
  <si>
    <t>Pureņu pagasts</t>
  </si>
  <si>
    <t>Pušmucovas pagasts</t>
  </si>
  <si>
    <t>Rundēnu pagasts</t>
  </si>
  <si>
    <t>Salnavas pagasts</t>
  </si>
  <si>
    <t>Zvirgzdenes pagasts</t>
  </si>
  <si>
    <t>pārskata gada (2025. gads) 
faktiskais apjoms, m³</t>
  </si>
  <si>
    <t>tarifu projektā
prognozētais apjoms, m³</t>
  </si>
  <si>
    <t>No dabīgajiem ūdens avotiem ņemtais ūdens 
(Komersanta paša iegūtais ūdens)</t>
  </si>
  <si>
    <t>Ūdens apjoms tehnoloģiskām vajadzībām</t>
  </si>
  <si>
    <t>Tehnoloģiskā ūdens apjoma
īpatsvars Komersanta pašu iegūtā ūdens apjomā, %</t>
  </si>
  <si>
    <t>No citiem ūdenssaimniecības pakalpojumu sniedzējiem iepirktais sagatavotais ūdens, kas padots centralizētajā ūdensapgādes inženiertīklā</t>
  </si>
  <si>
    <t>Kopējais centralizētajā ūdensapgādes inženiertīklā padotais ūdens (1.-2.+3.), tai skaitā</t>
  </si>
  <si>
    <t>4.1.</t>
  </si>
  <si>
    <t>lietotājiem piegādātais ūdens</t>
  </si>
  <si>
    <t>4.2.</t>
  </si>
  <si>
    <t>ūdens zudumi centralizētajos ūdensapgādes inženiertīklos (4.-4.1.)</t>
  </si>
  <si>
    <t>Vidējais ūdens zudumu apjoms 1 km ūdensapgādes inženiertīklu (m³/km/gadā)</t>
  </si>
  <si>
    <t>Ūdens zudumu īpatsvars kopējā centralizētajā ūdensapgādes 
inženiertīklā padotajā ūdens apjomā, %</t>
  </si>
  <si>
    <t>Informācija par notekūdeņu apjomiem centralizētajā kanalizācijas sistēmā</t>
  </si>
  <si>
    <t>5.</t>
  </si>
  <si>
    <t>Kopējie centralizētajā kanalizācijas inženiertīklā nonākušie notekūdeņi, kas novadīti attīrīšanai (6.+7.), tai skaitā:</t>
  </si>
  <si>
    <t>5.1.</t>
  </si>
  <si>
    <t>no lietotājiem savāktie notekūdeņi</t>
  </si>
  <si>
    <t>5.2.</t>
  </si>
  <si>
    <t>pārējie centralizētajā kanalizācijas inženiertīklā nonākušie notekūdeņi (5.-5.1.)</t>
  </si>
  <si>
    <t>6.</t>
  </si>
  <si>
    <t>Komersanta notekūdeņu attīrīšanas iekārtās attīrītie notekūdeņi</t>
  </si>
  <si>
    <t>7.</t>
  </si>
  <si>
    <t>Citiem kanalizācijas pakalpojumu sniedzējiem attīrīšanai nodotie notekūdeņi</t>
  </si>
  <si>
    <t>Vidējais pārējo attīrīto notekūdeņu apjoms 1 km kanalizācijas pašteces inženiertīklu (m³/km/gadā)</t>
  </si>
  <si>
    <t>Pārējo attīrīto notekūdeņu īpatsvars kopējo attīrīto notekūdeņu apjomā, %</t>
  </si>
  <si>
    <t>Ludzas novada pašvaldības domes</t>
  </si>
  <si>
    <t xml:space="preserve">2026. gada 25.marta sēdes </t>
  </si>
  <si>
    <t xml:space="preserve"> lēmumam Nr.181 (protokols Nr.3, 17.§)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</si>
</sst>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1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4"/>
      <name val="Times New Roman"/>
      <family val="1"/>
      <charset val="186"/>
    </font>
    <font>
      <i/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double">
        <color auto="1"/>
      </top>
      <bottom style="thin">
        <color rgb="FF000000"/>
      </bottom>
    </border>
    <border>
      <left style="thin">
        <color rgb="FF000000"/>
      </left>
      <right/>
      <top style="double">
        <color auto="1"/>
      </top>
      <bottom style="thin">
        <color rgb="FF000000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rgb="FF000000"/>
      </bottom>
    </border>
    <border>
      <left style="medium">
        <color auto="1"/>
      </left>
      <right/>
      <top style="medium">
        <color auto="1"/>
      </top>
      <bottom style="thin">
        <color rgb="FF000000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 style="thin">
        <color rgb="FF000000"/>
      </bottom>
    </border>
    <border>
      <left style="thin">
        <color rgb="FF000000"/>
      </left>
      <right style="medium">
        <color auto="1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auto="1"/>
      </left>
      <right/>
      <top/>
      <bottom/>
    </border>
    <border>
      <left style="thin">
        <color rgb="FF000000"/>
      </left>
      <right style="medium">
        <color auto="1"/>
      </right>
      <top style="thin">
        <color auto="1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rgb="FF000000"/>
      </top>
      <bottom style="thin">
        <color rgb="FF000000"/>
      </bottom>
    </border>
    <border>
      <left style="medium">
        <color auto="1"/>
      </left>
      <right style="thin">
        <color auto="1"/>
      </right>
      <top/>
      <bottom style="thin">
        <color rgb="FF000000"/>
      </bottom>
    </border>
    <border>
      <left/>
      <right style="thin">
        <color auto="1"/>
      </right>
      <top style="thin">
        <color rgb="FF000000"/>
      </top>
      <bottom style="thin">
        <color rgb="FF000000"/>
      </bottom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auto="1"/>
      </bottom>
    </border>
    <border>
      <left style="thin">
        <color rgb="FF000000"/>
      </left>
      <right/>
      <top style="thin">
        <color rgb="FF000000"/>
      </top>
      <bottom style="double">
        <color auto="1"/>
      </bottom>
    </border>
    <border>
      <left style="medium">
        <color auto="1"/>
      </left>
      <right style="thin">
        <color auto="1"/>
      </right>
      <top style="thin">
        <color rgb="FF000000"/>
      </top>
      <bottom style="double">
        <color auto="1"/>
      </bottom>
    </border>
    <border>
      <left/>
      <right style="thin">
        <color rgb="FF000000"/>
      </right>
      <top style="thin">
        <color rgb="FF000000"/>
      </top>
      <bottom style="double">
        <color auto="1"/>
      </bottom>
    </border>
    <border>
      <left/>
      <right style="medium">
        <color rgb="FF000000"/>
      </right>
      <top style="thin">
        <color rgb="FF000000"/>
      </top>
      <bottom style="double">
        <color auto="1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auto="1"/>
      </left>
      <right style="thin">
        <color auto="1"/>
      </right>
      <top style="thin">
        <color rgb="FF000000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rgb="FF000000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rgb="FF000000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rgb="FF000000"/>
      </top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>
      <alignment/>
      <protection/>
    </xf>
  </cellStyleXfs>
  <cellXfs count="7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6" fillId="0" borderId="3" xfId="21" applyNumberFormat="1" applyFont="1" applyBorder="1" applyAlignment="1">
      <alignment horizontal="center"/>
      <protection/>
    </xf>
    <xf numFmtId="1" fontId="6" fillId="0" borderId="4" xfId="21" applyNumberFormat="1" applyFont="1" applyBorder="1" applyAlignment="1">
      <alignment horizontal="center"/>
      <protection/>
    </xf>
    <xf numFmtId="1" fontId="5" fillId="0" borderId="3" xfId="21" applyNumberFormat="1" applyFont="1" applyBorder="1" applyAlignment="1">
      <alignment horizontal="center"/>
      <protection/>
    </xf>
    <xf numFmtId="1" fontId="5" fillId="0" borderId="4" xfId="21" applyNumberFormat="1" applyFont="1" applyBorder="1" applyAlignment="1">
      <alignment horizontal="center"/>
      <protection/>
    </xf>
    <xf numFmtId="1" fontId="5" fillId="0" borderId="5" xfId="21" applyNumberFormat="1" applyFont="1" applyBorder="1" applyAlignment="1">
      <alignment horizontal="center"/>
      <protection/>
    </xf>
    <xf numFmtId="1" fontId="5" fillId="0" borderId="6" xfId="21" applyNumberFormat="1" applyFont="1" applyBorder="1" applyAlignment="1">
      <alignment horizontal="center"/>
      <protection/>
    </xf>
    <xf numFmtId="1" fontId="5" fillId="0" borderId="7" xfId="21" applyNumberFormat="1" applyFont="1" applyBorder="1" applyAlignment="1">
      <alignment horizontal="center"/>
      <protection/>
    </xf>
    <xf numFmtId="1" fontId="5" fillId="0" borderId="8" xfId="21" applyNumberFormat="1" applyFont="1" applyBorder="1" applyAlignment="1">
      <alignment horizontal="center"/>
      <protection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3" fontId="0" fillId="0" borderId="0" xfId="0" applyNumberFormat="1"/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/>
    </xf>
    <xf numFmtId="0" fontId="8" fillId="0" borderId="13" xfId="0" applyFont="1" applyBorder="1" applyAlignment="1">
      <alignment horizontal="left" vertical="center" wrapText="1"/>
    </xf>
    <xf numFmtId="3" fontId="9" fillId="0" borderId="18" xfId="0" applyNumberFormat="1" applyFont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 vertical="center" wrapText="1"/>
    </xf>
    <xf numFmtId="3" fontId="9" fillId="0" borderId="20" xfId="0" applyNumberFormat="1" applyFont="1" applyBorder="1" applyAlignment="1">
      <alignment horizontal="center" vertical="center" wrapText="1"/>
    </xf>
    <xf numFmtId="3" fontId="9" fillId="0" borderId="21" xfId="0" applyNumberFormat="1" applyFont="1" applyBorder="1" applyAlignment="1">
      <alignment horizontal="center" vertical="center" wrapText="1"/>
    </xf>
    <xf numFmtId="3" fontId="9" fillId="0" borderId="22" xfId="0" applyNumberFormat="1" applyFont="1" applyBorder="1" applyAlignment="1">
      <alignment horizontal="center" vertical="center" wrapText="1"/>
    </xf>
    <xf numFmtId="3" fontId="9" fillId="0" borderId="23" xfId="0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/>
    </xf>
    <xf numFmtId="0" fontId="8" fillId="0" borderId="21" xfId="0" applyFont="1" applyBorder="1" applyAlignment="1">
      <alignment horizontal="left" vertical="center" wrapText="1"/>
    </xf>
    <xf numFmtId="3" fontId="9" fillId="0" borderId="25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9" fontId="8" fillId="0" borderId="26" xfId="0" applyNumberFormat="1" applyFont="1" applyBorder="1" applyAlignment="1">
      <alignment horizontal="center" vertical="center" wrapText="1"/>
    </xf>
    <xf numFmtId="9" fontId="8" fillId="0" borderId="20" xfId="0" applyNumberFormat="1" applyFont="1" applyBorder="1" applyAlignment="1">
      <alignment horizontal="center" vertical="center" wrapText="1"/>
    </xf>
    <xf numFmtId="9" fontId="8" fillId="0" borderId="27" xfId="0" applyNumberFormat="1" applyFont="1" applyBorder="1" applyAlignment="1">
      <alignment horizontal="center" vertical="center" wrapText="1"/>
    </xf>
    <xf numFmtId="9" fontId="8" fillId="0" borderId="23" xfId="0" applyNumberFormat="1" applyFont="1" applyBorder="1" applyAlignment="1">
      <alignment horizontal="center" vertical="center" wrapText="1"/>
    </xf>
    <xf numFmtId="9" fontId="8" fillId="0" borderId="28" xfId="0" applyNumberFormat="1" applyFont="1" applyBorder="1" applyAlignment="1">
      <alignment horizontal="center" vertical="center" wrapText="1"/>
    </xf>
    <xf numFmtId="9" fontId="8" fillId="0" borderId="29" xfId="0" applyNumberFormat="1" applyFont="1" applyBorder="1" applyAlignment="1">
      <alignment horizontal="center" vertical="center" wrapText="1"/>
    </xf>
    <xf numFmtId="9" fontId="0" fillId="0" borderId="0" xfId="20" applyFont="1"/>
    <xf numFmtId="3" fontId="8" fillId="0" borderId="18" xfId="0" applyNumberFormat="1" applyFont="1" applyBorder="1" applyAlignment="1">
      <alignment horizontal="center" vertical="center" wrapText="1"/>
    </xf>
    <xf numFmtId="3" fontId="8" fillId="0" borderId="19" xfId="0" applyNumberFormat="1" applyFont="1" applyBorder="1" applyAlignment="1">
      <alignment horizontal="center" vertical="center" wrapText="1"/>
    </xf>
    <xf numFmtId="3" fontId="8" fillId="0" borderId="26" xfId="0" applyNumberFormat="1" applyFont="1" applyBorder="1" applyAlignment="1">
      <alignment horizontal="center" vertical="center" wrapText="1"/>
    </xf>
    <xf numFmtId="3" fontId="8" fillId="0" borderId="30" xfId="0" applyNumberFormat="1" applyFont="1" applyBorder="1" applyAlignment="1">
      <alignment horizontal="center" vertical="center" wrapText="1"/>
    </xf>
    <xf numFmtId="3" fontId="8" fillId="0" borderId="23" xfId="0" applyNumberFormat="1" applyFont="1" applyBorder="1" applyAlignment="1">
      <alignment horizontal="center" vertical="center" wrapText="1"/>
    </xf>
    <xf numFmtId="3" fontId="8" fillId="0" borderId="29" xfId="0" applyNumberFormat="1" applyFont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center" wrapText="1"/>
    </xf>
    <xf numFmtId="3" fontId="8" fillId="0" borderId="31" xfId="0" applyNumberFormat="1" applyFont="1" applyBorder="1" applyAlignment="1">
      <alignment horizontal="center" vertical="center" wrapText="1"/>
    </xf>
    <xf numFmtId="3" fontId="9" fillId="0" borderId="26" xfId="0" applyNumberFormat="1" applyFont="1" applyBorder="1" applyAlignment="1">
      <alignment horizontal="center" vertical="center" wrapText="1"/>
    </xf>
    <xf numFmtId="3" fontId="9" fillId="0" borderId="30" xfId="0" applyNumberFormat="1" applyFont="1" applyBorder="1" applyAlignment="1">
      <alignment horizontal="center" vertical="center" wrapText="1"/>
    </xf>
    <xf numFmtId="3" fontId="9" fillId="0" borderId="31" xfId="0" applyNumberFormat="1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/>
    </xf>
    <xf numFmtId="0" fontId="10" fillId="0" borderId="33" xfId="0" applyFont="1" applyBorder="1" applyAlignment="1">
      <alignment vertical="center" wrapText="1"/>
    </xf>
    <xf numFmtId="164" fontId="10" fillId="0" borderId="34" xfId="0" applyNumberFormat="1" applyFont="1" applyBorder="1" applyAlignment="1">
      <alignment horizontal="center"/>
    </xf>
    <xf numFmtId="164" fontId="10" fillId="0" borderId="35" xfId="0" applyNumberFormat="1" applyFont="1" applyBorder="1" applyAlignment="1">
      <alignment horizontal="center"/>
    </xf>
    <xf numFmtId="164" fontId="10" fillId="0" borderId="36" xfId="0" applyNumberFormat="1" applyFont="1" applyBorder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3" fontId="9" fillId="0" borderId="24" xfId="0" applyNumberFormat="1" applyFont="1" applyBorder="1" applyAlignment="1">
      <alignment horizontal="center" vertical="center" wrapText="1"/>
    </xf>
    <xf numFmtId="3" fontId="9" fillId="0" borderId="38" xfId="0" applyNumberFormat="1" applyFont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/>
    </xf>
    <xf numFmtId="3" fontId="10" fillId="0" borderId="19" xfId="0" applyNumberFormat="1" applyFont="1" applyBorder="1" applyAlignment="1">
      <alignment horizontal="center"/>
    </xf>
    <xf numFmtId="3" fontId="10" fillId="0" borderId="20" xfId="0" applyNumberFormat="1" applyFont="1" applyBorder="1" applyAlignment="1">
      <alignment horizontal="center"/>
    </xf>
    <xf numFmtId="3" fontId="10" fillId="0" borderId="21" xfId="0" applyNumberFormat="1" applyFont="1" applyBorder="1" applyAlignment="1">
      <alignment horizontal="center"/>
    </xf>
    <xf numFmtId="164" fontId="10" fillId="0" borderId="39" xfId="0" applyNumberFormat="1" applyFont="1" applyBorder="1" applyAlignment="1">
      <alignment horizontal="center"/>
    </xf>
    <xf numFmtId="164" fontId="10" fillId="0" borderId="40" xfId="0" applyNumberFormat="1" applyFont="1" applyBorder="1" applyAlignment="1">
      <alignment horizontal="center"/>
    </xf>
    <xf numFmtId="164" fontId="10" fillId="0" borderId="41" xfId="0" applyNumberFormat="1" applyFont="1" applyBorder="1" applyAlignment="1">
      <alignment horizontal="center"/>
    </xf>
    <xf numFmtId="164" fontId="10" fillId="0" borderId="42" xfId="0" applyNumberFormat="1" applyFont="1" applyBorder="1" applyAlignment="1">
      <alignment horizontal="center"/>
    </xf>
    <xf numFmtId="10" fontId="0" fillId="0" borderId="0" xfId="20" applyNumberFormat="1" applyFont="1"/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Procenti" xfId="20" builtinId="5"/>
    <cellStyle name="Normal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BCEA654-A952-48E6-AEF4-CDC0D62F8A9B}">
  <dimension ref="A1:AU45"/>
  <sheetViews>
    <sheetView tabSelected="1" zoomScale="85" zoomScaleNormal="85" workbookViewId="0" topLeftCell="A1">
      <pane xSplit="2" ySplit="9" topLeftCell="AA10" activePane="bottomRight" state="frozen"/>
      <selection pane="topLeft" activeCell="A1" sqref="A1"/>
      <selection pane="bottomLeft" activeCell="A6" sqref="A6"/>
      <selection pane="topRight" activeCell="C1" sqref="C1"/>
      <selection pane="bottomRight" activeCell="AN4" sqref="AN4"/>
    </sheetView>
  </sheetViews>
  <sheetFormatPr defaultRowHeight="15"/>
  <cols>
    <col min="2" max="2" width="45.2857142857143" customWidth="1"/>
    <col min="3" max="3" width="12.2857142857143" bestFit="1" customWidth="1"/>
    <col min="4" max="4" width="11.4285714285714" bestFit="1" customWidth="1"/>
    <col min="5" max="5" width="12.1428571428571" customWidth="1"/>
    <col min="6" max="6" width="11.4285714285714" customWidth="1"/>
    <col min="7" max="7" width="12.1428571428571" customWidth="1"/>
    <col min="8" max="8" width="11.7142857142857" customWidth="1"/>
    <col min="9" max="9" width="12.5714285714286" customWidth="1"/>
    <col min="10" max="10" width="12" customWidth="1"/>
    <col min="11" max="11" width="12.7142857142857" customWidth="1"/>
    <col min="12" max="12" width="11.7142857142857" bestFit="1" customWidth="1"/>
    <col min="13" max="13" width="12.2857142857143" customWidth="1"/>
    <col min="14" max="14" width="11.7142857142857" bestFit="1" customWidth="1"/>
    <col min="15" max="15" width="12.2857142857143" customWidth="1"/>
    <col min="16" max="16" width="11.7142857142857" bestFit="1" customWidth="1"/>
    <col min="17" max="17" width="12.5714285714286" customWidth="1"/>
    <col min="18" max="18" width="11.7142857142857" bestFit="1" customWidth="1"/>
    <col min="19" max="19" width="12.7142857142857" customWidth="1"/>
    <col min="20" max="20" width="11.4285714285714" customWidth="1"/>
    <col min="21" max="21" width="12.5714285714286" bestFit="1" customWidth="1"/>
    <col min="22" max="22" width="11.4285714285714" customWidth="1"/>
    <col min="23" max="23" width="12.2857142857143" customWidth="1"/>
    <col min="24" max="24" width="11.7142857142857" customWidth="1"/>
    <col min="25" max="25" width="12.1428571428571" customWidth="1"/>
    <col min="26" max="26" width="11.7142857142857" customWidth="1"/>
    <col min="27" max="27" width="12.7142857142857" customWidth="1"/>
    <col min="28" max="28" width="11.7142857142857" customWidth="1"/>
    <col min="29" max="29" width="12.1428571428571" customWidth="1"/>
    <col min="30" max="30" width="11.7142857142857" customWidth="1"/>
    <col min="31" max="31" width="12.8571428571429" customWidth="1"/>
    <col min="32" max="32" width="11.7142857142857" customWidth="1"/>
    <col min="33" max="33" width="12.7142857142857" customWidth="1"/>
    <col min="34" max="34" width="11.8571428571429" customWidth="1"/>
    <col min="35" max="35" width="12.2857142857143" customWidth="1"/>
    <col min="36" max="36" width="11.5714285714286" customWidth="1"/>
    <col min="37" max="37" width="13" customWidth="1"/>
    <col min="38" max="38" width="12" customWidth="1"/>
    <col min="39" max="39" width="12.2857142857143" bestFit="1" customWidth="1"/>
    <col min="40" max="40" width="11.7142857142857" bestFit="1" customWidth="1"/>
    <col min="41" max="41" width="12.8571428571429" customWidth="1"/>
    <col min="42" max="42" width="11.4285714285714" customWidth="1"/>
    <col min="43" max="43" width="12.2857142857143" customWidth="1"/>
    <col min="44" max="44" width="11.5714285714286" customWidth="1"/>
    <col min="46" max="46" width="13.7142857142857" bestFit="1" customWidth="1"/>
  </cols>
  <sheetData>
    <row r="1" spans="44:46" ht="15">
      <c r="AR1" s="14" t="s">
        <v>0</v>
      </c>
      <c r="AS1" s="15"/>
      <c r="AT1" s="15"/>
    </row>
    <row r="2" spans="44:45" ht="15">
      <c r="AR2" s="14" t="s">
        <v>50</v>
      </c>
      <c r="AS2" s="15"/>
    </row>
    <row r="3" spans="10:45" ht="15">
      <c r="J3" s="16"/>
      <c r="AR3" s="14" t="s">
        <v>51</v>
      </c>
      <c r="AS3" s="15"/>
    </row>
    <row r="4" spans="10:45" ht="15">
      <c r="J4" s="16"/>
      <c r="M4" s="16"/>
      <c r="AR4" s="14" t="s">
        <v>52</v>
      </c>
      <c r="AS4" s="15"/>
    </row>
    <row r="6" spans="1:44" ht="15" customHeight="1">
      <c r="A6" s="13" t="s">
        <v>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</row>
    <row r="7" ht="15.75" thickBot="1"/>
    <row r="8" spans="1:44" ht="15.75">
      <c r="A8" s="12" t="s">
        <v>2</v>
      </c>
      <c r="B8" s="11"/>
      <c r="C8" s="10" t="s">
        <v>3</v>
      </c>
      <c r="D8" s="9"/>
      <c r="E8" s="8" t="s">
        <v>4</v>
      </c>
      <c r="F8" s="7"/>
      <c r="G8" s="6" t="s">
        <v>5</v>
      </c>
      <c r="H8" s="5"/>
      <c r="I8" s="8" t="s">
        <v>6</v>
      </c>
      <c r="J8" s="7"/>
      <c r="K8" s="6" t="s">
        <v>7</v>
      </c>
      <c r="L8" s="5"/>
      <c r="M8" s="10" t="s">
        <v>8</v>
      </c>
      <c r="N8" s="9"/>
      <c r="O8" s="6" t="s">
        <v>9</v>
      </c>
      <c r="P8" s="5"/>
      <c r="Q8" s="8" t="s">
        <v>10</v>
      </c>
      <c r="R8" s="7"/>
      <c r="S8" s="6" t="s">
        <v>11</v>
      </c>
      <c r="T8" s="5"/>
      <c r="U8" s="8" t="s">
        <v>12</v>
      </c>
      <c r="V8" s="7"/>
      <c r="W8" s="6" t="s">
        <v>13</v>
      </c>
      <c r="X8" s="5"/>
      <c r="Y8" s="8" t="s">
        <v>14</v>
      </c>
      <c r="Z8" s="7"/>
      <c r="AA8" s="6" t="s">
        <v>15</v>
      </c>
      <c r="AB8" s="5"/>
      <c r="AC8" s="8" t="s">
        <v>16</v>
      </c>
      <c r="AD8" s="7"/>
      <c r="AE8" s="6" t="s">
        <v>17</v>
      </c>
      <c r="AF8" s="5"/>
      <c r="AG8" s="8" t="s">
        <v>18</v>
      </c>
      <c r="AH8" s="7"/>
      <c r="AI8" s="6" t="s">
        <v>19</v>
      </c>
      <c r="AJ8" s="5"/>
      <c r="AK8" s="8" t="s">
        <v>20</v>
      </c>
      <c r="AL8" s="7"/>
      <c r="AM8" s="6" t="s">
        <v>21</v>
      </c>
      <c r="AN8" s="5"/>
      <c r="AO8" s="8" t="s">
        <v>22</v>
      </c>
      <c r="AP8" s="7"/>
      <c r="AQ8" s="4" t="s">
        <v>23</v>
      </c>
      <c r="AR8" s="3"/>
    </row>
    <row r="9" spans="1:44" ht="57" customHeight="1">
      <c r="A9" s="12"/>
      <c r="B9" s="11"/>
      <c r="C9" s="17" t="s">
        <v>24</v>
      </c>
      <c r="D9" s="18" t="s">
        <v>25</v>
      </c>
      <c r="E9" s="17" t="s">
        <v>24</v>
      </c>
      <c r="F9" s="19" t="s">
        <v>25</v>
      </c>
      <c r="G9" s="17" t="s">
        <v>24</v>
      </c>
      <c r="H9" s="18" t="s">
        <v>25</v>
      </c>
      <c r="I9" s="17" t="s">
        <v>24</v>
      </c>
      <c r="J9" s="19" t="s">
        <v>25</v>
      </c>
      <c r="K9" s="17" t="s">
        <v>24</v>
      </c>
      <c r="L9" s="18" t="s">
        <v>25</v>
      </c>
      <c r="M9" s="17" t="s">
        <v>24</v>
      </c>
      <c r="N9" s="19" t="s">
        <v>25</v>
      </c>
      <c r="O9" s="17" t="s">
        <v>24</v>
      </c>
      <c r="P9" s="18" t="s">
        <v>25</v>
      </c>
      <c r="Q9" s="17" t="s">
        <v>24</v>
      </c>
      <c r="R9" s="19" t="s">
        <v>25</v>
      </c>
      <c r="S9" s="17" t="s">
        <v>24</v>
      </c>
      <c r="T9" s="18" t="s">
        <v>25</v>
      </c>
      <c r="U9" s="17" t="s">
        <v>24</v>
      </c>
      <c r="V9" s="19" t="s">
        <v>25</v>
      </c>
      <c r="W9" s="17" t="s">
        <v>24</v>
      </c>
      <c r="X9" s="18" t="s">
        <v>25</v>
      </c>
      <c r="Y9" s="17" t="s">
        <v>24</v>
      </c>
      <c r="Z9" s="19" t="s">
        <v>25</v>
      </c>
      <c r="AA9" s="20" t="s">
        <v>24</v>
      </c>
      <c r="AB9" s="21" t="s">
        <v>25</v>
      </c>
      <c r="AC9" s="22" t="s">
        <v>24</v>
      </c>
      <c r="AD9" s="19" t="s">
        <v>25</v>
      </c>
      <c r="AE9" s="17" t="s">
        <v>24</v>
      </c>
      <c r="AF9" s="18" t="s">
        <v>25</v>
      </c>
      <c r="AG9" s="17" t="s">
        <v>24</v>
      </c>
      <c r="AH9" s="19" t="s">
        <v>25</v>
      </c>
      <c r="AI9" s="17" t="s">
        <v>24</v>
      </c>
      <c r="AJ9" s="18" t="s">
        <v>25</v>
      </c>
      <c r="AK9" s="17" t="s">
        <v>24</v>
      </c>
      <c r="AL9" s="19" t="s">
        <v>25</v>
      </c>
      <c r="AM9" s="17" t="s">
        <v>24</v>
      </c>
      <c r="AN9" s="18" t="s">
        <v>25</v>
      </c>
      <c r="AO9" s="17" t="s">
        <v>24</v>
      </c>
      <c r="AP9" s="19" t="s">
        <v>25</v>
      </c>
      <c r="AQ9" s="17" t="s">
        <v>24</v>
      </c>
      <c r="AR9" s="18" t="s">
        <v>25</v>
      </c>
    </row>
    <row r="10" spans="1:44" ht="25.5">
      <c r="A10" s="23">
        <v>1</v>
      </c>
      <c r="B10" s="24" t="s">
        <v>26</v>
      </c>
      <c r="C10" s="25">
        <v>10793</v>
      </c>
      <c r="D10" s="26">
        <v>10793</v>
      </c>
      <c r="E10" s="27">
        <v>4745</v>
      </c>
      <c r="F10" s="28">
        <v>4745</v>
      </c>
      <c r="G10" s="25">
        <v>29638</v>
      </c>
      <c r="H10" s="26">
        <v>29638</v>
      </c>
      <c r="I10" s="27">
        <v>8898</v>
      </c>
      <c r="J10" s="28">
        <v>8898</v>
      </c>
      <c r="K10" s="25">
        <v>4330</v>
      </c>
      <c r="L10" s="26">
        <v>4330</v>
      </c>
      <c r="M10" s="27">
        <v>20148</v>
      </c>
      <c r="N10" s="28">
        <v>20148</v>
      </c>
      <c r="O10" s="25">
        <v>4766</v>
      </c>
      <c r="P10" s="26">
        <v>4766</v>
      </c>
      <c r="Q10" s="27">
        <v>3069</v>
      </c>
      <c r="R10" s="28">
        <v>3069</v>
      </c>
      <c r="S10" s="25">
        <v>2336</v>
      </c>
      <c r="T10" s="26">
        <v>2336</v>
      </c>
      <c r="U10" s="27">
        <v>13574</v>
      </c>
      <c r="V10" s="26">
        <v>13574</v>
      </c>
      <c r="W10" s="27">
        <v>6356</v>
      </c>
      <c r="X10" s="26">
        <v>6356</v>
      </c>
      <c r="Y10" s="27">
        <v>9694</v>
      </c>
      <c r="Z10" s="26">
        <v>9694</v>
      </c>
      <c r="AA10" s="29">
        <f>5062+3848</f>
        <v>8910</v>
      </c>
      <c r="AB10" s="30">
        <f>5062+3848</f>
        <v>8910</v>
      </c>
      <c r="AC10" s="27">
        <v>6838</v>
      </c>
      <c r="AD10" s="28">
        <v>6838</v>
      </c>
      <c r="AE10" s="25">
        <v>8564</v>
      </c>
      <c r="AF10" s="26">
        <v>8564</v>
      </c>
      <c r="AG10" s="27">
        <v>9158</v>
      </c>
      <c r="AH10" s="28">
        <v>9158</v>
      </c>
      <c r="AI10" s="25">
        <v>6724</v>
      </c>
      <c r="AJ10" s="26">
        <v>6724</v>
      </c>
      <c r="AK10" s="27">
        <v>9982</v>
      </c>
      <c r="AL10" s="28">
        <v>9982</v>
      </c>
      <c r="AM10" s="25">
        <v>5299</v>
      </c>
      <c r="AN10" s="26">
        <v>5299</v>
      </c>
      <c r="AO10" s="27">
        <v>5173</v>
      </c>
      <c r="AP10" s="28">
        <v>5173</v>
      </c>
      <c r="AQ10" s="25">
        <v>16416</v>
      </c>
      <c r="AR10" s="26">
        <v>16416</v>
      </c>
    </row>
    <row r="11" spans="1:44" ht="15">
      <c r="A11" s="31">
        <v>2</v>
      </c>
      <c r="B11" s="32" t="s">
        <v>27</v>
      </c>
      <c r="C11" s="25">
        <v>5776</v>
      </c>
      <c r="D11" s="26">
        <v>5776</v>
      </c>
      <c r="E11" s="27">
        <v>1041</v>
      </c>
      <c r="F11" s="28">
        <v>1041</v>
      </c>
      <c r="G11" s="25">
        <v>16045</v>
      </c>
      <c r="H11" s="26">
        <v>16045</v>
      </c>
      <c r="I11" s="27">
        <v>2124</v>
      </c>
      <c r="J11" s="28">
        <v>2124</v>
      </c>
      <c r="K11" s="25">
        <v>1080</v>
      </c>
      <c r="L11" s="26">
        <v>1080</v>
      </c>
      <c r="M11" s="27">
        <v>3768</v>
      </c>
      <c r="N11" s="28">
        <v>3768</v>
      </c>
      <c r="O11" s="25">
        <v>1574</v>
      </c>
      <c r="P11" s="26">
        <v>1574</v>
      </c>
      <c r="Q11" s="27">
        <v>400</v>
      </c>
      <c r="R11" s="28">
        <v>400</v>
      </c>
      <c r="S11" s="25">
        <v>818</v>
      </c>
      <c r="T11" s="26">
        <v>818</v>
      </c>
      <c r="U11" s="27">
        <v>5</v>
      </c>
      <c r="V11" s="26">
        <v>5</v>
      </c>
      <c r="W11" s="27">
        <v>365</v>
      </c>
      <c r="X11" s="26">
        <v>365</v>
      </c>
      <c r="Y11" s="27">
        <v>1080</v>
      </c>
      <c r="Z11" s="26">
        <v>1080</v>
      </c>
      <c r="AA11" s="33">
        <f>1312+827</f>
        <v>2139</v>
      </c>
      <c r="AB11" s="30">
        <f>1312+827</f>
        <v>2139</v>
      </c>
      <c r="AC11" s="27">
        <v>992</v>
      </c>
      <c r="AD11" s="28">
        <v>992</v>
      </c>
      <c r="AE11" s="25">
        <v>579</v>
      </c>
      <c r="AF11" s="26">
        <v>579</v>
      </c>
      <c r="AG11" s="27">
        <v>1967</v>
      </c>
      <c r="AH11" s="28">
        <v>1967</v>
      </c>
      <c r="AI11" s="25">
        <v>2869</v>
      </c>
      <c r="AJ11" s="26">
        <v>2869</v>
      </c>
      <c r="AK11" s="27">
        <v>3516</v>
      </c>
      <c r="AL11" s="28">
        <v>3516</v>
      </c>
      <c r="AM11" s="25">
        <v>1731</v>
      </c>
      <c r="AN11" s="26">
        <v>1731</v>
      </c>
      <c r="AO11" s="27">
        <v>1534</v>
      </c>
      <c r="AP11" s="28">
        <v>1534</v>
      </c>
      <c r="AQ11" s="25">
        <v>9285</v>
      </c>
      <c r="AR11" s="26">
        <v>9285</v>
      </c>
    </row>
    <row r="12" spans="1:46" ht="25.5">
      <c r="A12" s="31"/>
      <c r="B12" s="34" t="s">
        <v>28</v>
      </c>
      <c r="C12" s="35">
        <f>C11/C10</f>
        <v>0.53516167886593158</v>
      </c>
      <c r="D12" s="36">
        <f>D11/D10</f>
        <v>0.53516167886593158</v>
      </c>
      <c r="E12" s="35">
        <f t="shared" si="0" ref="E12:AR12">E11/E10</f>
        <v>0.21938883034773446</v>
      </c>
      <c r="F12" s="36">
        <f t="shared" si="0"/>
        <v>0.21938883034773446</v>
      </c>
      <c r="G12" s="35">
        <f t="shared" si="0"/>
        <v>0.54136581415750051</v>
      </c>
      <c r="H12" s="36">
        <f t="shared" si="0"/>
        <v>0.54136581415750051</v>
      </c>
      <c r="I12" s="35">
        <f t="shared" si="0"/>
        <v>0.23870532703978423</v>
      </c>
      <c r="J12" s="36">
        <f t="shared" si="0"/>
        <v>0.23870532703978423</v>
      </c>
      <c r="K12" s="35">
        <f t="shared" si="0"/>
        <v>0.24942263279445728</v>
      </c>
      <c r="L12" s="36">
        <f t="shared" si="0"/>
        <v>0.24942263279445728</v>
      </c>
      <c r="M12" s="35">
        <f t="shared" si="0"/>
        <v>0.18701608100059558</v>
      </c>
      <c r="N12" s="36">
        <f t="shared" si="0"/>
        <v>0.18701608100059558</v>
      </c>
      <c r="O12" s="35">
        <f t="shared" si="0"/>
        <v>0.33025597985732269</v>
      </c>
      <c r="P12" s="36">
        <f t="shared" si="0"/>
        <v>0.33025597985732269</v>
      </c>
      <c r="Q12" s="35">
        <f t="shared" si="0"/>
        <v>0.13033561420658196</v>
      </c>
      <c r="R12" s="36">
        <f t="shared" si="0"/>
        <v>0.13033561420658196</v>
      </c>
      <c r="S12" s="35">
        <f t="shared" si="0"/>
        <v>0.35017123287671231</v>
      </c>
      <c r="T12" s="36">
        <f t="shared" si="0"/>
        <v>0.35017123287671231</v>
      </c>
      <c r="U12" s="35">
        <f t="shared" si="0"/>
        <v>0.00036835125976130838</v>
      </c>
      <c r="V12" s="36">
        <f t="shared" si="0"/>
        <v>0.00036835125976130838</v>
      </c>
      <c r="W12" s="35">
        <f t="shared" si="0"/>
        <v>0.057426054122089364</v>
      </c>
      <c r="X12" s="36">
        <f t="shared" si="0"/>
        <v>0.057426054122089364</v>
      </c>
      <c r="Y12" s="35">
        <f t="shared" si="0"/>
        <v>0.11140911904270683</v>
      </c>
      <c r="Z12" s="36">
        <f t="shared" si="0"/>
        <v>0.11140911904270683</v>
      </c>
      <c r="AA12" s="37">
        <f t="shared" si="0"/>
        <v>0.24006734006734007</v>
      </c>
      <c r="AB12" s="38">
        <f t="shared" si="0"/>
        <v>0.24006734006734007</v>
      </c>
      <c r="AC12" s="39">
        <f t="shared" si="0"/>
        <v>0.14507165837964317</v>
      </c>
      <c r="AD12" s="36">
        <f t="shared" si="0"/>
        <v>0.14507165837964317</v>
      </c>
      <c r="AE12" s="35">
        <f t="shared" si="0"/>
        <v>0.067608594114899584</v>
      </c>
      <c r="AF12" s="36">
        <f t="shared" si="0"/>
        <v>0.067608594114899584</v>
      </c>
      <c r="AG12" s="35">
        <f t="shared" si="0"/>
        <v>0.21478488753002839</v>
      </c>
      <c r="AH12" s="36">
        <f t="shared" si="0"/>
        <v>0.21478488753002839</v>
      </c>
      <c r="AI12" s="35">
        <f t="shared" si="0"/>
        <v>0.42668054729327781</v>
      </c>
      <c r="AJ12" s="36">
        <f t="shared" si="0"/>
        <v>0.42668054729327781</v>
      </c>
      <c r="AK12" s="35">
        <f t="shared" si="0"/>
        <v>0.35223402123822883</v>
      </c>
      <c r="AL12" s="36">
        <f t="shared" si="0"/>
        <v>0.35223402123822883</v>
      </c>
      <c r="AM12" s="35">
        <f t="shared" si="0"/>
        <v>0.32666540856765425</v>
      </c>
      <c r="AN12" s="36">
        <f t="shared" si="0"/>
        <v>0.32666540856765425</v>
      </c>
      <c r="AO12" s="35">
        <f t="shared" si="0"/>
        <v>0.29653972549777691</v>
      </c>
      <c r="AP12" s="36">
        <f t="shared" si="0"/>
        <v>0.29653972549777691</v>
      </c>
      <c r="AQ12" s="35">
        <f t="shared" si="0"/>
        <v>0.56560672514619881</v>
      </c>
      <c r="AR12" s="40">
        <f t="shared" si="0"/>
        <v>0.56560672514619881</v>
      </c>
      <c r="AT12" s="41"/>
    </row>
    <row r="13" spans="1:44" ht="38.25">
      <c r="A13" s="31">
        <v>3</v>
      </c>
      <c r="B13" s="32" t="s">
        <v>29</v>
      </c>
      <c r="C13" s="42">
        <v>0</v>
      </c>
      <c r="D13" s="43">
        <v>0</v>
      </c>
      <c r="E13" s="44">
        <v>0</v>
      </c>
      <c r="F13" s="45">
        <v>0</v>
      </c>
      <c r="G13" s="44">
        <v>0</v>
      </c>
      <c r="H13" s="46">
        <v>0</v>
      </c>
      <c r="I13" s="44">
        <v>0</v>
      </c>
      <c r="J13" s="45">
        <v>0</v>
      </c>
      <c r="K13" s="44">
        <v>0</v>
      </c>
      <c r="L13" s="46">
        <v>0</v>
      </c>
      <c r="M13" s="44">
        <v>0</v>
      </c>
      <c r="N13" s="45">
        <v>0</v>
      </c>
      <c r="O13" s="44">
        <v>0</v>
      </c>
      <c r="P13" s="46">
        <v>0</v>
      </c>
      <c r="Q13" s="44">
        <v>0</v>
      </c>
      <c r="R13" s="45">
        <v>0</v>
      </c>
      <c r="S13" s="44">
        <v>0</v>
      </c>
      <c r="T13" s="46">
        <v>0</v>
      </c>
      <c r="U13" s="44">
        <v>0</v>
      </c>
      <c r="V13" s="45">
        <v>0</v>
      </c>
      <c r="W13" s="44">
        <v>0</v>
      </c>
      <c r="X13" s="46">
        <v>0</v>
      </c>
      <c r="Y13" s="44">
        <v>0</v>
      </c>
      <c r="Z13" s="45">
        <v>0</v>
      </c>
      <c r="AA13" s="44">
        <v>0</v>
      </c>
      <c r="AB13" s="46">
        <v>0</v>
      </c>
      <c r="AC13" s="44">
        <v>0</v>
      </c>
      <c r="AD13" s="45">
        <v>0</v>
      </c>
      <c r="AE13" s="44">
        <v>0</v>
      </c>
      <c r="AF13" s="46">
        <v>0</v>
      </c>
      <c r="AG13" s="44">
        <v>0</v>
      </c>
      <c r="AH13" s="45">
        <v>0</v>
      </c>
      <c r="AI13" s="44">
        <v>0</v>
      </c>
      <c r="AJ13" s="46">
        <v>0</v>
      </c>
      <c r="AK13" s="44">
        <v>0</v>
      </c>
      <c r="AL13" s="45">
        <v>0</v>
      </c>
      <c r="AM13" s="44">
        <v>0</v>
      </c>
      <c r="AN13" s="46">
        <v>0</v>
      </c>
      <c r="AO13" s="44">
        <v>0</v>
      </c>
      <c r="AP13" s="45">
        <v>0</v>
      </c>
      <c r="AQ13" s="44">
        <v>0</v>
      </c>
      <c r="AR13" s="47">
        <v>0</v>
      </c>
    </row>
    <row r="14" spans="1:44" ht="25.5">
      <c r="A14" s="31">
        <v>4</v>
      </c>
      <c r="B14" s="32" t="s">
        <v>30</v>
      </c>
      <c r="C14" s="44">
        <f>C10-C11</f>
        <v>5017</v>
      </c>
      <c r="D14" s="48">
        <f t="shared" si="1" ref="D14:AR14">D10-D11</f>
        <v>5017</v>
      </c>
      <c r="E14" s="44">
        <f t="shared" si="1"/>
        <v>3704</v>
      </c>
      <c r="F14" s="48">
        <f t="shared" si="1"/>
        <v>3704</v>
      </c>
      <c r="G14" s="44">
        <f t="shared" si="1"/>
        <v>13593</v>
      </c>
      <c r="H14" s="48">
        <f t="shared" si="1"/>
        <v>13593</v>
      </c>
      <c r="I14" s="48">
        <f t="shared" si="1"/>
        <v>6774</v>
      </c>
      <c r="J14" s="48">
        <f t="shared" si="1"/>
        <v>6774</v>
      </c>
      <c r="K14" s="44">
        <f t="shared" si="1"/>
        <v>3250</v>
      </c>
      <c r="L14" s="48">
        <f t="shared" si="1"/>
        <v>3250</v>
      </c>
      <c r="M14" s="44">
        <f t="shared" si="1"/>
        <v>16380</v>
      </c>
      <c r="N14" s="48">
        <f t="shared" si="1"/>
        <v>16380</v>
      </c>
      <c r="O14" s="44">
        <f t="shared" si="1"/>
        <v>3192</v>
      </c>
      <c r="P14" s="48">
        <f t="shared" si="1"/>
        <v>3192</v>
      </c>
      <c r="Q14" s="44">
        <f t="shared" si="1"/>
        <v>2669</v>
      </c>
      <c r="R14" s="48">
        <f t="shared" si="1"/>
        <v>2669</v>
      </c>
      <c r="S14" s="44">
        <f t="shared" si="1"/>
        <v>1518</v>
      </c>
      <c r="T14" s="48">
        <f t="shared" si="1"/>
        <v>1518</v>
      </c>
      <c r="U14" s="44">
        <f t="shared" si="1"/>
        <v>13569</v>
      </c>
      <c r="V14" s="48">
        <f t="shared" si="1"/>
        <v>13569</v>
      </c>
      <c r="W14" s="44">
        <f t="shared" si="1"/>
        <v>5991</v>
      </c>
      <c r="X14" s="48">
        <f t="shared" si="1"/>
        <v>5991</v>
      </c>
      <c r="Y14" s="44">
        <f t="shared" si="1"/>
        <v>8614</v>
      </c>
      <c r="Z14" s="48">
        <f t="shared" si="1"/>
        <v>8614</v>
      </c>
      <c r="AA14" s="44">
        <f t="shared" si="1"/>
        <v>6771</v>
      </c>
      <c r="AB14" s="48">
        <f t="shared" si="1"/>
        <v>6771</v>
      </c>
      <c r="AC14" s="44">
        <f t="shared" si="1"/>
        <v>5846</v>
      </c>
      <c r="AD14" s="48">
        <f t="shared" si="1"/>
        <v>5846</v>
      </c>
      <c r="AE14" s="44">
        <f t="shared" si="1"/>
        <v>7985</v>
      </c>
      <c r="AF14" s="48">
        <f t="shared" si="1"/>
        <v>7985</v>
      </c>
      <c r="AG14" s="44">
        <f>AG10-AG11</f>
        <v>7191</v>
      </c>
      <c r="AH14" s="48">
        <f t="shared" si="1"/>
        <v>7191</v>
      </c>
      <c r="AI14" s="44">
        <f t="shared" si="1"/>
        <v>3855</v>
      </c>
      <c r="AJ14" s="48">
        <f t="shared" si="1"/>
        <v>3855</v>
      </c>
      <c r="AK14" s="44">
        <f t="shared" si="1"/>
        <v>6466</v>
      </c>
      <c r="AL14" s="48">
        <f t="shared" si="1"/>
        <v>6466</v>
      </c>
      <c r="AM14" s="44">
        <f t="shared" si="1"/>
        <v>3568</v>
      </c>
      <c r="AN14" s="48">
        <f t="shared" si="1"/>
        <v>3568</v>
      </c>
      <c r="AO14" s="44">
        <f t="shared" si="1"/>
        <v>3639</v>
      </c>
      <c r="AP14" s="48">
        <f t="shared" si="1"/>
        <v>3639</v>
      </c>
      <c r="AQ14" s="44">
        <f t="shared" si="1"/>
        <v>7131</v>
      </c>
      <c r="AR14" s="49">
        <f t="shared" si="1"/>
        <v>7131</v>
      </c>
    </row>
    <row r="15" spans="1:44" ht="15">
      <c r="A15" s="31" t="s">
        <v>31</v>
      </c>
      <c r="B15" s="32" t="s">
        <v>32</v>
      </c>
      <c r="C15" s="50">
        <v>3782</v>
      </c>
      <c r="D15" s="27">
        <v>3782</v>
      </c>
      <c r="E15" s="50">
        <v>2973</v>
      </c>
      <c r="F15" s="51">
        <v>2973</v>
      </c>
      <c r="G15" s="50">
        <v>10455</v>
      </c>
      <c r="H15" s="30">
        <v>10455</v>
      </c>
      <c r="I15" s="50">
        <v>4950</v>
      </c>
      <c r="J15" s="51">
        <v>4950</v>
      </c>
      <c r="K15" s="50">
        <v>2449</v>
      </c>
      <c r="L15" s="30">
        <v>2449</v>
      </c>
      <c r="M15" s="50">
        <v>12230</v>
      </c>
      <c r="N15" s="51">
        <v>12230</v>
      </c>
      <c r="O15" s="50">
        <v>2651</v>
      </c>
      <c r="P15" s="30">
        <v>2651</v>
      </c>
      <c r="Q15" s="50">
        <v>2659</v>
      </c>
      <c r="R15" s="51">
        <v>2659</v>
      </c>
      <c r="S15" s="50">
        <v>1039</v>
      </c>
      <c r="T15" s="30">
        <v>1039</v>
      </c>
      <c r="U15" s="50">
        <v>12217</v>
      </c>
      <c r="V15" s="51">
        <v>12217</v>
      </c>
      <c r="W15" s="50">
        <v>5568</v>
      </c>
      <c r="X15" s="51">
        <v>5568</v>
      </c>
      <c r="Y15" s="50">
        <v>7149</v>
      </c>
      <c r="Z15" s="51">
        <v>7149</v>
      </c>
      <c r="AA15" s="50">
        <f>3057+2404</f>
        <v>5461</v>
      </c>
      <c r="AB15" s="50">
        <f>3057+2404</f>
        <v>5461</v>
      </c>
      <c r="AC15" s="50">
        <v>5341</v>
      </c>
      <c r="AD15" s="51">
        <v>5341</v>
      </c>
      <c r="AE15" s="50">
        <v>5030</v>
      </c>
      <c r="AF15" s="30">
        <v>5030</v>
      </c>
      <c r="AG15" s="50">
        <v>5922</v>
      </c>
      <c r="AH15" s="51">
        <v>5922</v>
      </c>
      <c r="AI15" s="50">
        <v>2606</v>
      </c>
      <c r="AJ15" s="30">
        <v>2606</v>
      </c>
      <c r="AK15" s="50">
        <v>5302</v>
      </c>
      <c r="AL15" s="51">
        <v>5302</v>
      </c>
      <c r="AM15" s="50">
        <v>2708</v>
      </c>
      <c r="AN15" s="30">
        <v>2708</v>
      </c>
      <c r="AO15" s="50">
        <v>3394</v>
      </c>
      <c r="AP15" s="51">
        <v>3394</v>
      </c>
      <c r="AQ15" s="50">
        <v>4954</v>
      </c>
      <c r="AR15" s="52">
        <v>4954</v>
      </c>
    </row>
    <row r="16" spans="1:44" ht="25.5">
      <c r="A16" s="31" t="s">
        <v>33</v>
      </c>
      <c r="B16" s="32" t="s">
        <v>34</v>
      </c>
      <c r="C16" s="25">
        <v>1235</v>
      </c>
      <c r="D16" s="26">
        <v>1235</v>
      </c>
      <c r="E16" s="50">
        <v>741</v>
      </c>
      <c r="F16" s="51">
        <v>741</v>
      </c>
      <c r="G16" s="50">
        <v>3138</v>
      </c>
      <c r="H16" s="30">
        <v>3138</v>
      </c>
      <c r="I16" s="50">
        <v>1824</v>
      </c>
      <c r="J16" s="51">
        <v>1824</v>
      </c>
      <c r="K16" s="50">
        <v>801</v>
      </c>
      <c r="L16" s="30">
        <v>801</v>
      </c>
      <c r="M16" s="50">
        <v>4150</v>
      </c>
      <c r="N16" s="51">
        <v>4150</v>
      </c>
      <c r="O16" s="50">
        <v>541</v>
      </c>
      <c r="P16" s="30">
        <v>541</v>
      </c>
      <c r="Q16" s="50">
        <v>410</v>
      </c>
      <c r="R16" s="51">
        <v>410</v>
      </c>
      <c r="S16" s="50">
        <v>479</v>
      </c>
      <c r="T16" s="30">
        <v>479</v>
      </c>
      <c r="U16" s="50">
        <v>1352</v>
      </c>
      <c r="V16" s="51">
        <v>1352</v>
      </c>
      <c r="W16" s="50">
        <v>423</v>
      </c>
      <c r="X16" s="51">
        <v>423</v>
      </c>
      <c r="Y16" s="50">
        <v>1123</v>
      </c>
      <c r="Z16" s="51">
        <v>1123</v>
      </c>
      <c r="AA16" s="50">
        <f>1312+827</f>
        <v>2139</v>
      </c>
      <c r="AB16" s="50">
        <f>1312+827</f>
        <v>2139</v>
      </c>
      <c r="AC16" s="50">
        <v>505</v>
      </c>
      <c r="AD16" s="51">
        <v>505</v>
      </c>
      <c r="AE16" s="50">
        <v>2955</v>
      </c>
      <c r="AF16" s="30">
        <v>2955</v>
      </c>
      <c r="AG16" s="50">
        <v>1269</v>
      </c>
      <c r="AH16" s="51">
        <v>1269</v>
      </c>
      <c r="AI16" s="50">
        <v>1249</v>
      </c>
      <c r="AJ16" s="30">
        <v>1249</v>
      </c>
      <c r="AK16" s="50">
        <v>1164</v>
      </c>
      <c r="AL16" s="51">
        <v>1164</v>
      </c>
      <c r="AM16" s="50">
        <v>860</v>
      </c>
      <c r="AN16" s="30">
        <v>860</v>
      </c>
      <c r="AO16" s="50">
        <v>244</v>
      </c>
      <c r="AP16" s="51">
        <v>244</v>
      </c>
      <c r="AQ16" s="50">
        <v>2177</v>
      </c>
      <c r="AR16" s="52">
        <v>2177</v>
      </c>
    </row>
    <row r="17" spans="1:44" ht="25.5" hidden="1">
      <c r="A17" s="31"/>
      <c r="B17" s="34" t="s">
        <v>35</v>
      </c>
      <c r="C17" s="42" t="e">
        <v>#DIV/0!</v>
      </c>
      <c r="D17" s="43" t="e">
        <v>#DIV/0!</v>
      </c>
      <c r="E17" s="44" t="e">
        <v>#DIV/0!</v>
      </c>
      <c r="F17" s="45" t="e">
        <v>#DIV/0!</v>
      </c>
      <c r="G17" s="44" t="e">
        <v>#DIV/0!</v>
      </c>
      <c r="H17" s="46" t="e">
        <v>#DIV/0!</v>
      </c>
      <c r="I17" s="44" t="e">
        <v>#DIV/0!</v>
      </c>
      <c r="J17" s="45" t="e">
        <v>#DIV/0!</v>
      </c>
      <c r="K17" s="44" t="e">
        <v>#DIV/0!</v>
      </c>
      <c r="L17" s="46" t="e">
        <v>#DIV/0!</v>
      </c>
      <c r="M17" s="44" t="e">
        <v>#DIV/0!</v>
      </c>
      <c r="N17" s="45" t="e">
        <v>#DIV/0!</v>
      </c>
      <c r="O17" s="44" t="e">
        <v>#DIV/0!</v>
      </c>
      <c r="P17" s="46" t="e">
        <v>#DIV/0!</v>
      </c>
      <c r="Q17" s="44" t="e">
        <v>#DIV/0!</v>
      </c>
      <c r="R17" s="45" t="e">
        <v>#DIV/0!</v>
      </c>
      <c r="S17" s="44" t="e">
        <v>#DIV/0!</v>
      </c>
      <c r="T17" s="46" t="e">
        <v>#DIV/0!</v>
      </c>
      <c r="U17" s="44" t="e">
        <v>#DIV/0!</v>
      </c>
      <c r="V17" s="45" t="e">
        <v>#DIV/0!</v>
      </c>
      <c r="W17" s="44" t="e">
        <v>#DIV/0!</v>
      </c>
      <c r="X17" s="46" t="e">
        <v>#DIV/0!</v>
      </c>
      <c r="Y17" s="44" t="e">
        <v>#DIV/0!</v>
      </c>
      <c r="Z17" s="45" t="e">
        <v>#DIV/0!</v>
      </c>
      <c r="AA17" s="44" t="e">
        <v>#DIV/0!</v>
      </c>
      <c r="AB17" s="46" t="e">
        <v>#DIV/0!</v>
      </c>
      <c r="AC17" s="44" t="e">
        <v>#DIV/0!</v>
      </c>
      <c r="AD17" s="45" t="e">
        <v>#DIV/0!</v>
      </c>
      <c r="AE17" s="44">
        <v>176.2665630826601</v>
      </c>
      <c r="AF17" s="46" t="e">
        <v>#DIV/0!</v>
      </c>
      <c r="AG17" s="44" t="e">
        <v>#DIV/0!</v>
      </c>
      <c r="AH17" s="45" t="e">
        <v>#DIV/0!</v>
      </c>
      <c r="AI17" s="44" t="e">
        <v>#DIV/0!</v>
      </c>
      <c r="AJ17" s="46" t="e">
        <v>#DIV/0!</v>
      </c>
      <c r="AK17" s="44" t="e">
        <v>#DIV/0!</v>
      </c>
      <c r="AL17" s="45" t="e">
        <v>#DIV/0!</v>
      </c>
      <c r="AM17" s="44" t="e">
        <v>#DIV/0!</v>
      </c>
      <c r="AN17" s="46" t="e">
        <v>#DIV/0!</v>
      </c>
      <c r="AO17" s="44" t="e">
        <v>#DIV/0!</v>
      </c>
      <c r="AP17" s="45" t="e">
        <v>#DIV/0!</v>
      </c>
      <c r="AQ17" s="44" t="e">
        <v>#DIV/0!</v>
      </c>
      <c r="AR17" s="49" t="e">
        <v>#DIV/0!</v>
      </c>
    </row>
    <row r="18" spans="1:47" ht="39" thickBot="1">
      <c r="A18" s="53"/>
      <c r="B18" s="54" t="s">
        <v>36</v>
      </c>
      <c r="C18" s="55">
        <f>C16/C14</f>
        <v>0.24616304564480765</v>
      </c>
      <c r="D18" s="56">
        <f t="shared" si="2" ref="D18:AR18">D16/D14</f>
        <v>0.24616304564480765</v>
      </c>
      <c r="E18" s="55">
        <f t="shared" si="2"/>
        <v>0.20005399568034557</v>
      </c>
      <c r="F18" s="56">
        <f t="shared" si="2"/>
        <v>0.20005399568034557</v>
      </c>
      <c r="G18" s="55">
        <f t="shared" si="2"/>
        <v>0.23085411608916354</v>
      </c>
      <c r="H18" s="56">
        <f t="shared" si="2"/>
        <v>0.23085411608916354</v>
      </c>
      <c r="I18" s="55">
        <f t="shared" si="2"/>
        <v>0.26926483613817537</v>
      </c>
      <c r="J18" s="56">
        <f t="shared" si="2"/>
        <v>0.26926483613817537</v>
      </c>
      <c r="K18" s="55">
        <f t="shared" si="2"/>
        <v>0.24646153846153845</v>
      </c>
      <c r="L18" s="56">
        <f t="shared" si="2"/>
        <v>0.24646153846153845</v>
      </c>
      <c r="M18" s="55">
        <f t="shared" si="2"/>
        <v>0.25335775335775335</v>
      </c>
      <c r="N18" s="56">
        <f t="shared" si="2"/>
        <v>0.25335775335775335</v>
      </c>
      <c r="O18" s="55">
        <f t="shared" si="2"/>
        <v>0.16948621553884713</v>
      </c>
      <c r="P18" s="56">
        <f t="shared" si="2"/>
        <v>0.16948621553884713</v>
      </c>
      <c r="Q18" s="55">
        <f t="shared" si="2"/>
        <v>0.15361558636193332</v>
      </c>
      <c r="R18" s="56">
        <f t="shared" si="2"/>
        <v>0.15361558636193332</v>
      </c>
      <c r="S18" s="55">
        <f t="shared" si="2"/>
        <v>0.31554677206851117</v>
      </c>
      <c r="T18" s="56">
        <f t="shared" si="2"/>
        <v>0.31554677206851117</v>
      </c>
      <c r="U18" s="55">
        <f t="shared" si="2"/>
        <v>0.099638882747439012</v>
      </c>
      <c r="V18" s="56">
        <f t="shared" si="2"/>
        <v>0.099638882747439012</v>
      </c>
      <c r="W18" s="55">
        <f t="shared" si="2"/>
        <v>0.070605908863294944</v>
      </c>
      <c r="X18" s="56">
        <f t="shared" si="2"/>
        <v>0.070605908863294944</v>
      </c>
      <c r="Y18" s="55">
        <f t="shared" si="2"/>
        <v>0.1303691664731832</v>
      </c>
      <c r="Z18" s="56">
        <f t="shared" si="2"/>
        <v>0.1303691664731832</v>
      </c>
      <c r="AA18" s="55">
        <f t="shared" si="2"/>
        <v>0.31590607000443066</v>
      </c>
      <c r="AB18" s="56">
        <f t="shared" si="2"/>
        <v>0.31590607000443066</v>
      </c>
      <c r="AC18" s="55">
        <f t="shared" si="2"/>
        <v>0.08638385220663701</v>
      </c>
      <c r="AD18" s="56">
        <f t="shared" si="2"/>
        <v>0.08638385220663701</v>
      </c>
      <c r="AE18" s="55">
        <f t="shared" si="2"/>
        <v>0.37006887914840325</v>
      </c>
      <c r="AF18" s="56">
        <f t="shared" si="2"/>
        <v>0.37006887914840325</v>
      </c>
      <c r="AG18" s="55">
        <f t="shared" si="2"/>
        <v>0.17647058823529413</v>
      </c>
      <c r="AH18" s="56">
        <f t="shared" si="2"/>
        <v>0.17647058823529413</v>
      </c>
      <c r="AI18" s="55">
        <f t="shared" si="2"/>
        <v>0.32399481193255514</v>
      </c>
      <c r="AJ18" s="56">
        <f t="shared" si="2"/>
        <v>0.32399481193255514</v>
      </c>
      <c r="AK18" s="55">
        <f t="shared" si="2"/>
        <v>0.18001855861429014</v>
      </c>
      <c r="AL18" s="56">
        <f t="shared" si="2"/>
        <v>0.18001855861429014</v>
      </c>
      <c r="AM18" s="55">
        <f t="shared" si="2"/>
        <v>0.24103139013452915</v>
      </c>
      <c r="AN18" s="56">
        <f t="shared" si="2"/>
        <v>0.24103139013452915</v>
      </c>
      <c r="AO18" s="55">
        <f t="shared" si="2"/>
        <v>0.067051387743885679</v>
      </c>
      <c r="AP18" s="56">
        <f t="shared" si="2"/>
        <v>0.067051387743885679</v>
      </c>
      <c r="AQ18" s="55">
        <f t="shared" si="2"/>
        <v>0.30528677604824006</v>
      </c>
      <c r="AR18" s="57">
        <f t="shared" si="2"/>
        <v>0.30528677604824006</v>
      </c>
      <c r="AT18" s="41"/>
      <c r="AU18" s="41"/>
    </row>
    <row r="19" spans="1:44" ht="51.75" thickTop="1">
      <c r="A19" s="2" t="s">
        <v>37</v>
      </c>
      <c r="B19" s="1"/>
      <c r="C19" s="17" t="s">
        <v>24</v>
      </c>
      <c r="D19" s="18" t="s">
        <v>25</v>
      </c>
      <c r="E19" s="17" t="s">
        <v>24</v>
      </c>
      <c r="F19" s="19" t="s">
        <v>25</v>
      </c>
      <c r="G19" s="17" t="s">
        <v>24</v>
      </c>
      <c r="H19" s="18" t="s">
        <v>25</v>
      </c>
      <c r="I19" s="17" t="s">
        <v>24</v>
      </c>
      <c r="J19" s="19" t="s">
        <v>25</v>
      </c>
      <c r="K19" s="17" t="s">
        <v>24</v>
      </c>
      <c r="L19" s="18" t="s">
        <v>25</v>
      </c>
      <c r="M19" s="17" t="s">
        <v>24</v>
      </c>
      <c r="N19" s="19" t="s">
        <v>25</v>
      </c>
      <c r="O19" s="17" t="s">
        <v>24</v>
      </c>
      <c r="P19" s="18" t="s">
        <v>25</v>
      </c>
      <c r="Q19" s="17" t="s">
        <v>24</v>
      </c>
      <c r="R19" s="19" t="s">
        <v>25</v>
      </c>
      <c r="S19" s="17" t="s">
        <v>24</v>
      </c>
      <c r="T19" s="18" t="s">
        <v>25</v>
      </c>
      <c r="U19" s="17" t="s">
        <v>24</v>
      </c>
      <c r="V19" s="19" t="s">
        <v>25</v>
      </c>
      <c r="W19" s="17" t="s">
        <v>24</v>
      </c>
      <c r="X19" s="18" t="s">
        <v>25</v>
      </c>
      <c r="Y19" s="17" t="s">
        <v>24</v>
      </c>
      <c r="Z19" s="19" t="s">
        <v>25</v>
      </c>
      <c r="AA19" s="17" t="s">
        <v>24</v>
      </c>
      <c r="AB19" s="18" t="s">
        <v>25</v>
      </c>
      <c r="AC19" s="17" t="s">
        <v>24</v>
      </c>
      <c r="AD19" s="19" t="s">
        <v>25</v>
      </c>
      <c r="AE19" s="17" t="s">
        <v>24</v>
      </c>
      <c r="AF19" s="18" t="s">
        <v>25</v>
      </c>
      <c r="AG19" s="17" t="s">
        <v>24</v>
      </c>
      <c r="AH19" s="19" t="s">
        <v>25</v>
      </c>
      <c r="AI19" s="17" t="s">
        <v>24</v>
      </c>
      <c r="AJ19" s="18" t="s">
        <v>25</v>
      </c>
      <c r="AK19" s="17" t="s">
        <v>24</v>
      </c>
      <c r="AL19" s="19" t="s">
        <v>25</v>
      </c>
      <c r="AM19" s="17" t="s">
        <v>24</v>
      </c>
      <c r="AN19" s="18" t="s">
        <v>25</v>
      </c>
      <c r="AO19" s="17" t="s">
        <v>24</v>
      </c>
      <c r="AP19" s="19" t="s">
        <v>25</v>
      </c>
      <c r="AQ19" s="17" t="s">
        <v>24</v>
      </c>
      <c r="AR19" s="58" t="s">
        <v>25</v>
      </c>
    </row>
    <row r="20" spans="1:44" ht="38.25">
      <c r="A20" s="31" t="s">
        <v>38</v>
      </c>
      <c r="B20" s="32" t="s">
        <v>39</v>
      </c>
      <c r="C20" s="25">
        <v>10793</v>
      </c>
      <c r="D20" s="26">
        <v>10793</v>
      </c>
      <c r="E20" s="27">
        <v>4745</v>
      </c>
      <c r="F20" s="28">
        <v>4745</v>
      </c>
      <c r="G20" s="25">
        <v>29638</v>
      </c>
      <c r="H20" s="26">
        <v>29638</v>
      </c>
      <c r="I20" s="27">
        <v>6990</v>
      </c>
      <c r="J20" s="28">
        <v>6990</v>
      </c>
      <c r="K20" s="25">
        <v>3451</v>
      </c>
      <c r="L20" s="26">
        <v>3451</v>
      </c>
      <c r="M20" s="27">
        <v>16403</v>
      </c>
      <c r="N20" s="28">
        <v>16403</v>
      </c>
      <c r="O20" s="25">
        <v>3192</v>
      </c>
      <c r="P20" s="26">
        <v>3192</v>
      </c>
      <c r="Q20" s="27">
        <v>2633</v>
      </c>
      <c r="R20" s="28">
        <v>2633</v>
      </c>
      <c r="S20" s="25">
        <v>2336</v>
      </c>
      <c r="T20" s="26">
        <v>2336</v>
      </c>
      <c r="U20" s="27">
        <v>11540</v>
      </c>
      <c r="V20" s="28">
        <v>11540</v>
      </c>
      <c r="W20" s="25">
        <v>5451</v>
      </c>
      <c r="X20" s="26">
        <v>5451</v>
      </c>
      <c r="Y20" s="27">
        <v>7490</v>
      </c>
      <c r="Z20" s="28">
        <v>7490</v>
      </c>
      <c r="AA20" s="25">
        <f>5062+3848</f>
        <v>8910</v>
      </c>
      <c r="AB20" s="25">
        <f>5062+3848</f>
        <v>8910</v>
      </c>
      <c r="AC20" s="27">
        <v>5701</v>
      </c>
      <c r="AD20" s="28">
        <v>5701</v>
      </c>
      <c r="AE20" s="25">
        <v>3993</v>
      </c>
      <c r="AF20" s="26">
        <v>3993</v>
      </c>
      <c r="AG20" s="27">
        <v>8819</v>
      </c>
      <c r="AH20" s="28">
        <v>8819</v>
      </c>
      <c r="AI20" s="25">
        <v>5665</v>
      </c>
      <c r="AJ20" s="26">
        <v>5665</v>
      </c>
      <c r="AK20" s="27">
        <v>9982</v>
      </c>
      <c r="AL20" s="28">
        <v>9982</v>
      </c>
      <c r="AM20" s="25">
        <v>2649</v>
      </c>
      <c r="AN20" s="26">
        <v>2649</v>
      </c>
      <c r="AO20" s="59">
        <v>2522</v>
      </c>
      <c r="AP20" s="59">
        <v>2522</v>
      </c>
      <c r="AQ20" s="25">
        <v>16416</v>
      </c>
      <c r="AR20" s="60">
        <v>16416</v>
      </c>
    </row>
    <row r="21" spans="1:44" ht="15">
      <c r="A21" s="31" t="s">
        <v>40</v>
      </c>
      <c r="B21" s="32" t="s">
        <v>41</v>
      </c>
      <c r="C21" s="25">
        <v>2441</v>
      </c>
      <c r="D21" s="26">
        <v>2441</v>
      </c>
      <c r="E21" s="27">
        <v>2728</v>
      </c>
      <c r="F21" s="28">
        <v>2728</v>
      </c>
      <c r="G21" s="25">
        <v>7886</v>
      </c>
      <c r="H21" s="26">
        <v>7886</v>
      </c>
      <c r="I21" s="27">
        <v>3865</v>
      </c>
      <c r="J21" s="28">
        <v>3865</v>
      </c>
      <c r="K21" s="25">
        <v>2044</v>
      </c>
      <c r="L21" s="26">
        <v>2044</v>
      </c>
      <c r="M21" s="27">
        <v>6310</v>
      </c>
      <c r="N21" s="28">
        <v>6310</v>
      </c>
      <c r="O21" s="25">
        <v>2599</v>
      </c>
      <c r="P21" s="26">
        <v>2599</v>
      </c>
      <c r="Q21" s="27">
        <v>2301</v>
      </c>
      <c r="R21" s="28">
        <v>2301</v>
      </c>
      <c r="S21" s="25">
        <v>492</v>
      </c>
      <c r="T21" s="26">
        <v>492</v>
      </c>
      <c r="U21" s="27">
        <v>10734</v>
      </c>
      <c r="V21" s="28">
        <v>10734</v>
      </c>
      <c r="W21" s="25">
        <v>4720</v>
      </c>
      <c r="X21" s="26">
        <v>4720</v>
      </c>
      <c r="Y21" s="27">
        <v>4995</v>
      </c>
      <c r="Z21" s="28">
        <v>4995</v>
      </c>
      <c r="AA21" s="25">
        <f>2514+2260</f>
        <v>4774</v>
      </c>
      <c r="AB21" s="25">
        <f>2514+2260</f>
        <v>4774</v>
      </c>
      <c r="AC21" s="27">
        <v>5470</v>
      </c>
      <c r="AD21" s="28">
        <v>5470</v>
      </c>
      <c r="AE21" s="25">
        <v>2960</v>
      </c>
      <c r="AF21" s="26">
        <v>2960</v>
      </c>
      <c r="AG21" s="27">
        <v>7326</v>
      </c>
      <c r="AH21" s="28">
        <v>7326</v>
      </c>
      <c r="AI21" s="25">
        <v>1680</v>
      </c>
      <c r="AJ21" s="26">
        <v>1680</v>
      </c>
      <c r="AK21" s="27">
        <v>4466</v>
      </c>
      <c r="AL21" s="28">
        <v>4466</v>
      </c>
      <c r="AM21" s="25">
        <v>2560</v>
      </c>
      <c r="AN21" s="26">
        <v>2560</v>
      </c>
      <c r="AO21" s="59">
        <v>2303</v>
      </c>
      <c r="AP21" s="59">
        <v>2303</v>
      </c>
      <c r="AQ21" s="25">
        <v>3645</v>
      </c>
      <c r="AR21" s="60">
        <v>3645</v>
      </c>
    </row>
    <row r="22" spans="1:44" ht="25.5">
      <c r="A22" s="31" t="s">
        <v>42</v>
      </c>
      <c r="B22" s="32" t="s">
        <v>43</v>
      </c>
      <c r="C22" s="44">
        <f>C20-C21</f>
        <v>8352</v>
      </c>
      <c r="D22" s="48">
        <f t="shared" si="3" ref="D22:AR22">D20-D21</f>
        <v>8352</v>
      </c>
      <c r="E22" s="44">
        <f t="shared" si="3"/>
        <v>2017</v>
      </c>
      <c r="F22" s="48">
        <f t="shared" si="3"/>
        <v>2017</v>
      </c>
      <c r="G22" s="44">
        <f t="shared" si="3"/>
        <v>21752</v>
      </c>
      <c r="H22" s="48">
        <f t="shared" si="3"/>
        <v>21752</v>
      </c>
      <c r="I22" s="44">
        <v>3125</v>
      </c>
      <c r="J22" s="48">
        <v>3125</v>
      </c>
      <c r="K22" s="44">
        <f t="shared" si="3"/>
        <v>1407</v>
      </c>
      <c r="L22" s="48">
        <f t="shared" si="3"/>
        <v>1407</v>
      </c>
      <c r="M22" s="44">
        <f t="shared" si="3"/>
        <v>10093</v>
      </c>
      <c r="N22" s="48">
        <f t="shared" si="3"/>
        <v>10093</v>
      </c>
      <c r="O22" s="44">
        <f t="shared" si="3"/>
        <v>593</v>
      </c>
      <c r="P22" s="48">
        <f t="shared" si="3"/>
        <v>593</v>
      </c>
      <c r="Q22" s="44">
        <f t="shared" si="3"/>
        <v>332</v>
      </c>
      <c r="R22" s="48">
        <f t="shared" si="3"/>
        <v>332</v>
      </c>
      <c r="S22" s="44">
        <f t="shared" si="3"/>
        <v>1844</v>
      </c>
      <c r="T22" s="48">
        <f t="shared" si="3"/>
        <v>1844</v>
      </c>
      <c r="U22" s="44">
        <f t="shared" si="3"/>
        <v>806</v>
      </c>
      <c r="V22" s="48">
        <f t="shared" si="3"/>
        <v>806</v>
      </c>
      <c r="W22" s="44">
        <f t="shared" si="3"/>
        <v>731</v>
      </c>
      <c r="X22" s="48">
        <f t="shared" si="3"/>
        <v>731</v>
      </c>
      <c r="Y22" s="44">
        <f t="shared" si="3"/>
        <v>2495</v>
      </c>
      <c r="Z22" s="48">
        <f t="shared" si="3"/>
        <v>2495</v>
      </c>
      <c r="AA22" s="44">
        <f t="shared" si="3"/>
        <v>4136</v>
      </c>
      <c r="AB22" s="48">
        <f t="shared" si="3"/>
        <v>4136</v>
      </c>
      <c r="AC22" s="44">
        <f t="shared" si="3"/>
        <v>231</v>
      </c>
      <c r="AD22" s="48">
        <f t="shared" si="3"/>
        <v>231</v>
      </c>
      <c r="AE22" s="44">
        <f t="shared" si="3"/>
        <v>1033</v>
      </c>
      <c r="AF22" s="48">
        <f t="shared" si="3"/>
        <v>1033</v>
      </c>
      <c r="AG22" s="44">
        <f t="shared" si="3"/>
        <v>1493</v>
      </c>
      <c r="AH22" s="48">
        <f t="shared" si="3"/>
        <v>1493</v>
      </c>
      <c r="AI22" s="44">
        <f t="shared" si="3"/>
        <v>3985</v>
      </c>
      <c r="AJ22" s="48">
        <f t="shared" si="3"/>
        <v>3985</v>
      </c>
      <c r="AK22" s="44">
        <f t="shared" si="3"/>
        <v>5516</v>
      </c>
      <c r="AL22" s="48">
        <f t="shared" si="3"/>
        <v>5516</v>
      </c>
      <c r="AM22" s="44">
        <f t="shared" si="3"/>
        <v>89</v>
      </c>
      <c r="AN22" s="48">
        <f t="shared" si="3"/>
        <v>89</v>
      </c>
      <c r="AO22" s="44">
        <f t="shared" si="3"/>
        <v>219</v>
      </c>
      <c r="AP22" s="48">
        <f t="shared" si="3"/>
        <v>219</v>
      </c>
      <c r="AQ22" s="44">
        <f t="shared" si="3"/>
        <v>12771</v>
      </c>
      <c r="AR22" s="49">
        <f t="shared" si="3"/>
        <v>12771</v>
      </c>
    </row>
    <row r="23" spans="1:44" ht="25.5">
      <c r="A23" s="31" t="s">
        <v>44</v>
      </c>
      <c r="B23" s="32" t="s">
        <v>45</v>
      </c>
      <c r="C23" s="44">
        <f t="shared" si="4" ref="C23:AR23">C20</f>
        <v>10793</v>
      </c>
      <c r="D23" s="46">
        <f t="shared" si="4"/>
        <v>10793</v>
      </c>
      <c r="E23" s="44">
        <f t="shared" si="4"/>
        <v>4745</v>
      </c>
      <c r="F23" s="46">
        <f t="shared" si="4"/>
        <v>4745</v>
      </c>
      <c r="G23" s="44">
        <f t="shared" si="4"/>
        <v>29638</v>
      </c>
      <c r="H23" s="46">
        <f t="shared" si="4"/>
        <v>29638</v>
      </c>
      <c r="I23" s="44">
        <f t="shared" si="4"/>
        <v>6990</v>
      </c>
      <c r="J23" s="46">
        <f t="shared" si="4"/>
        <v>6990</v>
      </c>
      <c r="K23" s="44">
        <f t="shared" si="4"/>
        <v>3451</v>
      </c>
      <c r="L23" s="46">
        <f t="shared" si="4"/>
        <v>3451</v>
      </c>
      <c r="M23" s="44">
        <f t="shared" si="4"/>
        <v>16403</v>
      </c>
      <c r="N23" s="46">
        <f t="shared" si="4"/>
        <v>16403</v>
      </c>
      <c r="O23" s="44">
        <f t="shared" si="4"/>
        <v>3192</v>
      </c>
      <c r="P23" s="46">
        <f t="shared" si="4"/>
        <v>3192</v>
      </c>
      <c r="Q23" s="44">
        <f t="shared" si="4"/>
        <v>2633</v>
      </c>
      <c r="R23" s="46">
        <f t="shared" si="4"/>
        <v>2633</v>
      </c>
      <c r="S23" s="44">
        <f t="shared" si="4"/>
        <v>2336</v>
      </c>
      <c r="T23" s="46">
        <f t="shared" si="4"/>
        <v>2336</v>
      </c>
      <c r="U23" s="44">
        <f t="shared" si="4"/>
        <v>11540</v>
      </c>
      <c r="V23" s="46">
        <f t="shared" si="4"/>
        <v>11540</v>
      </c>
      <c r="W23" s="44">
        <f t="shared" si="4"/>
        <v>5451</v>
      </c>
      <c r="X23" s="46">
        <f t="shared" si="4"/>
        <v>5451</v>
      </c>
      <c r="Y23" s="44">
        <f t="shared" si="4"/>
        <v>7490</v>
      </c>
      <c r="Z23" s="46">
        <f t="shared" si="4"/>
        <v>7490</v>
      </c>
      <c r="AA23" s="44">
        <f t="shared" si="4"/>
        <v>8910</v>
      </c>
      <c r="AB23" s="46">
        <f t="shared" si="4"/>
        <v>8910</v>
      </c>
      <c r="AC23" s="44">
        <f t="shared" si="4"/>
        <v>5701</v>
      </c>
      <c r="AD23" s="46">
        <f t="shared" si="4"/>
        <v>5701</v>
      </c>
      <c r="AE23" s="44">
        <f t="shared" si="4"/>
        <v>3993</v>
      </c>
      <c r="AF23" s="46">
        <f t="shared" si="4"/>
        <v>3993</v>
      </c>
      <c r="AG23" s="44">
        <f t="shared" si="4"/>
        <v>8819</v>
      </c>
      <c r="AH23" s="46">
        <f t="shared" si="4"/>
        <v>8819</v>
      </c>
      <c r="AI23" s="44">
        <f t="shared" si="4"/>
        <v>5665</v>
      </c>
      <c r="AJ23" s="46">
        <f t="shared" si="4"/>
        <v>5665</v>
      </c>
      <c r="AK23" s="44">
        <f t="shared" si="4"/>
        <v>9982</v>
      </c>
      <c r="AL23" s="46">
        <f t="shared" si="4"/>
        <v>9982</v>
      </c>
      <c r="AM23" s="44">
        <f t="shared" si="4"/>
        <v>2649</v>
      </c>
      <c r="AN23" s="46">
        <f t="shared" si="4"/>
        <v>2649</v>
      </c>
      <c r="AO23" s="44">
        <f t="shared" si="4"/>
        <v>2522</v>
      </c>
      <c r="AP23" s="46">
        <f t="shared" si="4"/>
        <v>2522</v>
      </c>
      <c r="AQ23" s="44">
        <f t="shared" si="4"/>
        <v>16416</v>
      </c>
      <c r="AR23" s="46">
        <f t="shared" si="4"/>
        <v>16416</v>
      </c>
    </row>
    <row r="24" spans="1:44" ht="25.5" hidden="1">
      <c r="A24" s="31" t="s">
        <v>46</v>
      </c>
      <c r="B24" s="32" t="s">
        <v>47</v>
      </c>
      <c r="C24" s="42">
        <v>0</v>
      </c>
      <c r="D24" s="43">
        <v>0</v>
      </c>
      <c r="E24" s="48">
        <v>0</v>
      </c>
      <c r="F24" s="61">
        <v>0</v>
      </c>
      <c r="G24" s="42">
        <v>0</v>
      </c>
      <c r="H24" s="43">
        <v>0</v>
      </c>
      <c r="I24" s="48">
        <v>0</v>
      </c>
      <c r="J24" s="61">
        <v>0</v>
      </c>
      <c r="K24" s="42">
        <v>0</v>
      </c>
      <c r="L24" s="43">
        <v>0</v>
      </c>
      <c r="M24" s="48">
        <v>0</v>
      </c>
      <c r="N24" s="61">
        <v>0</v>
      </c>
      <c r="O24" s="42">
        <v>0</v>
      </c>
      <c r="P24" s="43">
        <v>0</v>
      </c>
      <c r="Q24" s="48">
        <v>0</v>
      </c>
      <c r="R24" s="61">
        <v>0</v>
      </c>
      <c r="S24" s="42">
        <v>0</v>
      </c>
      <c r="T24" s="43">
        <v>0</v>
      </c>
      <c r="U24" s="48">
        <v>0</v>
      </c>
      <c r="V24" s="61">
        <v>0</v>
      </c>
      <c r="W24" s="42">
        <v>0</v>
      </c>
      <c r="X24" s="43">
        <v>0</v>
      </c>
      <c r="Y24" s="48">
        <v>0</v>
      </c>
      <c r="Z24" s="61">
        <v>0</v>
      </c>
      <c r="AA24" s="42">
        <v>0</v>
      </c>
      <c r="AB24" s="43">
        <v>0</v>
      </c>
      <c r="AC24" s="48">
        <v>0</v>
      </c>
      <c r="AD24" s="61">
        <v>0</v>
      </c>
      <c r="AE24" s="42">
        <v>0</v>
      </c>
      <c r="AF24" s="43">
        <v>0</v>
      </c>
      <c r="AG24" s="48">
        <v>0</v>
      </c>
      <c r="AH24" s="61">
        <v>0</v>
      </c>
      <c r="AI24" s="42">
        <v>0</v>
      </c>
      <c r="AJ24" s="43">
        <v>0</v>
      </c>
      <c r="AK24" s="48">
        <v>0</v>
      </c>
      <c r="AL24" s="61">
        <v>0</v>
      </c>
      <c r="AM24" s="42">
        <v>0</v>
      </c>
      <c r="AN24" s="43">
        <v>0</v>
      </c>
      <c r="AO24" s="48">
        <v>0</v>
      </c>
      <c r="AP24" s="61">
        <v>0</v>
      </c>
      <c r="AQ24" s="42">
        <v>0</v>
      </c>
      <c r="AR24" s="43">
        <v>0</v>
      </c>
    </row>
    <row r="25" spans="1:44" ht="25.5" hidden="1">
      <c r="A25" s="31"/>
      <c r="B25" s="34" t="s">
        <v>48</v>
      </c>
      <c r="C25" s="62" t="e">
        <v>#DIV/0!</v>
      </c>
      <c r="D25" s="63" t="e">
        <v>#DIV/0!</v>
      </c>
      <c r="E25" s="64" t="e">
        <v>#DIV/0!</v>
      </c>
      <c r="F25" s="65" t="e">
        <v>#DIV/0!</v>
      </c>
      <c r="G25" s="62" t="e">
        <v>#DIV/0!</v>
      </c>
      <c r="H25" s="63" t="e">
        <v>#DIV/0!</v>
      </c>
      <c r="I25" s="64" t="e">
        <v>#DIV/0!</v>
      </c>
      <c r="J25" s="65" t="e">
        <v>#DIV/0!</v>
      </c>
      <c r="K25" s="62" t="e">
        <v>#DIV/0!</v>
      </c>
      <c r="L25" s="63" t="e">
        <v>#DIV/0!</v>
      </c>
      <c r="M25" s="64" t="e">
        <v>#DIV/0!</v>
      </c>
      <c r="N25" s="65" t="e">
        <v>#DIV/0!</v>
      </c>
      <c r="O25" s="62" t="e">
        <v>#DIV/0!</v>
      </c>
      <c r="P25" s="63" t="e">
        <v>#DIV/0!</v>
      </c>
      <c r="Q25" s="64" t="e">
        <v>#DIV/0!</v>
      </c>
      <c r="R25" s="65" t="e">
        <v>#DIV/0!</v>
      </c>
      <c r="S25" s="62" t="e">
        <v>#DIV/0!</v>
      </c>
      <c r="T25" s="63" t="e">
        <v>#DIV/0!</v>
      </c>
      <c r="U25" s="64" t="e">
        <v>#DIV/0!</v>
      </c>
      <c r="V25" s="65" t="e">
        <v>#DIV/0!</v>
      </c>
      <c r="W25" s="62" t="e">
        <v>#DIV/0!</v>
      </c>
      <c r="X25" s="63" t="e">
        <v>#DIV/0!</v>
      </c>
      <c r="Y25" s="64" t="e">
        <v>#DIV/0!</v>
      </c>
      <c r="Z25" s="65" t="e">
        <v>#DIV/0!</v>
      </c>
      <c r="AA25" s="62" t="e">
        <v>#DIV/0!</v>
      </c>
      <c r="AB25" s="63" t="e">
        <v>#DIV/0!</v>
      </c>
      <c r="AC25" s="64" t="e">
        <v>#DIV/0!</v>
      </c>
      <c r="AD25" s="65" t="e">
        <v>#DIV/0!</v>
      </c>
      <c r="AE25" s="62">
        <v>1710.0495446265943</v>
      </c>
      <c r="AF25" s="63" t="e">
        <v>#DIV/0!</v>
      </c>
      <c r="AG25" s="64" t="e">
        <v>#DIV/0!</v>
      </c>
      <c r="AH25" s="65" t="e">
        <v>#DIV/0!</v>
      </c>
      <c r="AI25" s="62" t="e">
        <v>#DIV/0!</v>
      </c>
      <c r="AJ25" s="63" t="e">
        <v>#DIV/0!</v>
      </c>
      <c r="AK25" s="64" t="e">
        <v>#DIV/0!</v>
      </c>
      <c r="AL25" s="65" t="e">
        <v>#DIV/0!</v>
      </c>
      <c r="AM25" s="62">
        <v>850.63752276867046</v>
      </c>
      <c r="AN25" s="63" t="e">
        <v>#DIV/0!</v>
      </c>
      <c r="AO25" s="64" t="e">
        <v>#DIV/0!</v>
      </c>
      <c r="AP25" s="65" t="e">
        <v>#DIV/0!</v>
      </c>
      <c r="AQ25" s="62" t="e">
        <v>#DIV/0!</v>
      </c>
      <c r="AR25" s="63" t="e">
        <v>#DIV/0!</v>
      </c>
    </row>
    <row r="26" spans="1:44" ht="26.25" thickBot="1">
      <c r="A26" s="31"/>
      <c r="B26" s="34" t="s">
        <v>49</v>
      </c>
      <c r="C26" s="66">
        <f t="shared" si="5" ref="C26:AR26">C22/C23</f>
        <v>0.77383489298619479</v>
      </c>
      <c r="D26" s="67">
        <f t="shared" si="5"/>
        <v>0.77383489298619479</v>
      </c>
      <c r="E26" s="68">
        <f t="shared" si="5"/>
        <v>0.42507903055848262</v>
      </c>
      <c r="F26" s="69">
        <f t="shared" si="5"/>
        <v>0.42507903055848262</v>
      </c>
      <c r="G26" s="66">
        <f t="shared" si="5"/>
        <v>0.73392266684661578</v>
      </c>
      <c r="H26" s="67">
        <f t="shared" si="5"/>
        <v>0.73392266684661578</v>
      </c>
      <c r="I26" s="68">
        <f t="shared" si="5"/>
        <v>0.44706723891273248</v>
      </c>
      <c r="J26" s="69">
        <f t="shared" si="5"/>
        <v>0.44706723891273248</v>
      </c>
      <c r="K26" s="66">
        <f t="shared" si="5"/>
        <v>0.40770791075050711</v>
      </c>
      <c r="L26" s="67">
        <f t="shared" si="5"/>
        <v>0.40770791075050711</v>
      </c>
      <c r="M26" s="68">
        <f>M22/M23</f>
        <v>0.61531427177955256</v>
      </c>
      <c r="N26" s="69">
        <f t="shared" si="5"/>
        <v>0.61531427177955256</v>
      </c>
      <c r="O26" s="66">
        <f t="shared" si="5"/>
        <v>0.18577694235588973</v>
      </c>
      <c r="P26" s="67">
        <f t="shared" si="5"/>
        <v>0.18577694235588973</v>
      </c>
      <c r="Q26" s="68">
        <f t="shared" si="5"/>
        <v>0.12609191036840106</v>
      </c>
      <c r="R26" s="69">
        <f t="shared" si="5"/>
        <v>0.12609191036840106</v>
      </c>
      <c r="S26" s="66">
        <f t="shared" si="5"/>
        <v>0.78938356164383561</v>
      </c>
      <c r="T26" s="67">
        <f t="shared" si="5"/>
        <v>0.78938356164383561</v>
      </c>
      <c r="U26" s="68">
        <f t="shared" si="5"/>
        <v>0.069844020797227041</v>
      </c>
      <c r="V26" s="69">
        <f t="shared" si="5"/>
        <v>0.069844020797227041</v>
      </c>
      <c r="W26" s="66">
        <f t="shared" si="5"/>
        <v>0.13410383415886992</v>
      </c>
      <c r="X26" s="67">
        <f t="shared" si="5"/>
        <v>0.13410383415886992</v>
      </c>
      <c r="Y26" s="68">
        <f t="shared" si="5"/>
        <v>0.33311081441922563</v>
      </c>
      <c r="Z26" s="69">
        <f t="shared" si="5"/>
        <v>0.33311081441922563</v>
      </c>
      <c r="AA26" s="66">
        <f t="shared" si="5"/>
        <v>0.46419753086419752</v>
      </c>
      <c r="AB26" s="67">
        <f t="shared" si="5"/>
        <v>0.46419753086419752</v>
      </c>
      <c r="AC26" s="68">
        <f t="shared" si="5"/>
        <v>0.040519207156639189</v>
      </c>
      <c r="AD26" s="69">
        <f t="shared" si="5"/>
        <v>0.040519207156639189</v>
      </c>
      <c r="AE26" s="66">
        <f t="shared" si="5"/>
        <v>0.25870272977710995</v>
      </c>
      <c r="AF26" s="67">
        <f t="shared" si="5"/>
        <v>0.25870272977710995</v>
      </c>
      <c r="AG26" s="68">
        <f t="shared" si="5"/>
        <v>0.16929357069962581</v>
      </c>
      <c r="AH26" s="69">
        <f t="shared" si="5"/>
        <v>0.16929357069962581</v>
      </c>
      <c r="AI26" s="66">
        <f t="shared" si="5"/>
        <v>0.70344218887908205</v>
      </c>
      <c r="AJ26" s="67">
        <f t="shared" si="5"/>
        <v>0.70344218887908205</v>
      </c>
      <c r="AK26" s="68">
        <f t="shared" si="5"/>
        <v>0.55259467040673216</v>
      </c>
      <c r="AL26" s="69">
        <f t="shared" si="5"/>
        <v>0.55259467040673216</v>
      </c>
      <c r="AM26" s="66">
        <f t="shared" si="5"/>
        <v>0.033597583993959984</v>
      </c>
      <c r="AN26" s="67">
        <f t="shared" si="5"/>
        <v>0.033597583993959984</v>
      </c>
      <c r="AO26" s="68">
        <f t="shared" si="5"/>
        <v>0.086835844567803327</v>
      </c>
      <c r="AP26" s="69">
        <f t="shared" si="5"/>
        <v>0.086835844567803327</v>
      </c>
      <c r="AQ26" s="66">
        <f t="shared" si="5"/>
        <v>0.77796052631578949</v>
      </c>
      <c r="AR26" s="67">
        <f t="shared" si="5"/>
        <v>0.77796052631578949</v>
      </c>
    </row>
    <row r="29" spans="3:3" ht="15">
      <c r="C29" s="70"/>
    </row>
    <row r="31" spans="3:3" ht="15">
      <c r="C31" s="16"/>
    </row>
    <row r="32" spans="3:3" ht="15">
      <c r="C32" s="16"/>
    </row>
    <row r="33" spans="3:3" ht="15">
      <c r="C33" s="70"/>
    </row>
    <row r="37" spans="13:44" ht="15">
      <c r="M37" s="70"/>
      <c r="N37" s="70"/>
      <c r="O37" s="70"/>
      <c r="P37" s="70"/>
      <c r="Q37" s="70"/>
      <c r="R37" s="70"/>
      <c r="S37" s="70"/>
      <c r="T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</row>
    <row r="45" spans="13:44" ht="15">
      <c r="M45" s="70"/>
      <c r="N45" s="70"/>
      <c r="O45" s="70"/>
      <c r="P45" s="70"/>
      <c r="Q45" s="70"/>
      <c r="R45" s="70"/>
      <c r="S45" s="70"/>
      <c r="T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</row>
  </sheetData>
  <mergeCells count="24">
    <mergeCell ref="A19:B19"/>
    <mergeCell ref="AE8:AF8"/>
    <mergeCell ref="AG8:AH8"/>
    <mergeCell ref="AI8:AJ8"/>
    <mergeCell ref="AK8:AL8"/>
    <mergeCell ref="S8:T8"/>
    <mergeCell ref="U8:V8"/>
    <mergeCell ref="W8:X8"/>
    <mergeCell ref="Y8:Z8"/>
    <mergeCell ref="AA8:AB8"/>
    <mergeCell ref="AC8:AD8"/>
    <mergeCell ref="A6:AR6"/>
    <mergeCell ref="A8:B9"/>
    <mergeCell ref="C8:D8"/>
    <mergeCell ref="E8:F8"/>
    <mergeCell ref="G8:H8"/>
    <mergeCell ref="I8:J8"/>
    <mergeCell ref="K8:L8"/>
    <mergeCell ref="M8:N8"/>
    <mergeCell ref="O8:P8"/>
    <mergeCell ref="Q8:R8"/>
    <mergeCell ref="AQ8:AR8"/>
    <mergeCell ref="AM8:AN8"/>
    <mergeCell ref="AO8:AP8"/>
  </mergeCells>
  <pageMargins left="0.7" right="0.7" top="0.75" bottom="0.75" header="0.3" footer="0.3"/>
  <pageSetup fitToHeight="0" orientation="landscape" paperSize="1" scale="88" r:id="rId1"/>
  <colBreaks count="3" manualBreakCount="3">
    <brk id="20" max="26" man="1"/>
    <brk id="31" max="26" man="1"/>
    <brk id="42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Ūdens bilance_1.pielikums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Mareks Bulis</dc:creator>
  <cp:keywords/>
  <dc:description/>
  <cp:lastModifiedBy>USER</cp:lastModifiedBy>
  <cp:lastPrinted>2026-02-23T08:01:15Z</cp:lastPrinted>
  <dcterms:created xsi:type="dcterms:W3CDTF">2026-02-23T08:00:02Z</dcterms:created>
  <dcterms:modified xsi:type="dcterms:W3CDTF">2026-03-25T09:47:30Z</dcterms:modified>
  <cp:category/>
</cp:coreProperties>
</file>